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<sst xmlns="http://schemas.openxmlformats.org/spreadsheetml/2006/main" count="82" uniqueCount="82">
  <si>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</si>
  <si>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</si>
  <si>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</si>
  <si>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</si>
  <si>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</si>
  <si>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</si>
  <si>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</si>
  <si>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</si>
  <si>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</si>
  <si>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</si>
  <si>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</si>
  <si>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</si>
  <si>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</si>
  <si>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</si>
  <si>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</si>
  <si>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</si>
  <si>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</si>
  <si>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</si>
  <si>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</si>
  <si>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</si>
  <si>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</si>
  <si>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</si>
  <si>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</si>
  <si>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</si>
  <si>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</si>
  <si>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</si>
  <si>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</si>
  <si>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</si>
  <si>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</si>
  <si>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</si>
  <si>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</si>
  <si>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</si>
  <si>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</si>
  <si>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</si>
  <si>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</si>
  <si>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</si>
  <si>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</si>
  <si>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</si>
  <si>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</si>
  <si>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</si>
  <si>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</si>
  <si>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</si>
  <si>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</si>
  <si>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</si>
  <si>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</si>
  <si>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</si>
  <si>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</si>
  <si>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</si>
  <si>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</si>
  <si>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</si>
  <si>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</si>
  <si>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</si>
  <si>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</si>
  <si>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</si>
  <si>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</si>
  <si>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</si>
  <si>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</si>
  <si>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</si>
  <si>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</si>
  <si>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</si>
  <si>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</si>
  <si>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</si>
  <si>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</si>
  <si>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</si>
  <si>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</si>
  <si>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</si>
  <si>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</si>
  <si>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</si>
  <si>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</si>
  <si>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</si>
  <si>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</si>
  <si>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</si>
  <si>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</si>
  <si>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</si>
  <si>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</si>
  <si>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</si>
  <si>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</si>
  <si>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</si>
  <si>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</si>
  <si>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</si>
  <si>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</si>
  <si>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13.12.2017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</si>
</sst>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1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5375800</v>
      </c>
      <c r="F8" s="28">
        <f>SUM(F9:F10)</f>
        <v>5375800</v>
      </c>
      <c r="G8" s="28">
        <f>SUM(G9:G10)</f>
        <v>5375800</v>
      </c>
      <c r="H8" s="15">
        <f>H9+H10</f>
        <v>322289.95</v>
      </c>
      <c r="I8" s="15">
        <f>H8/E8*100</f>
        <v>5.995199784218163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f>6575800-863000-61660.15-1035339.85</f>
        <v>4615800</v>
      </c>
      <c r="F9" s="42">
        <f>E9</f>
        <v>4615800</v>
      </c>
      <c r="G9" s="42">
        <f>F9</f>
        <v>4615800</v>
      </c>
      <c r="H9" s="42">
        <v>3173.65</v>
      </c>
      <c r="I9" s="42">
        <f>H9/E9*100</f>
        <v>0.06875622860609212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319116.3</v>
      </c>
      <c r="I10" s="42">
        <f>H10/E10*100</f>
        <v>41.98898684210526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7221089.33</v>
      </c>
      <c r="F11" s="16">
        <f>SUM(F12:F22)</f>
        <v>7221089.33</v>
      </c>
      <c r="G11" s="16">
        <f>SUM(G12:G22)</f>
        <v>0</v>
      </c>
      <c r="H11" s="16">
        <f>SUM(H12:H22)</f>
        <v>6448087.59</v>
      </c>
      <c r="I11" s="15">
        <f>H11/E11*100</f>
        <v>89.29521981138544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14327.8+8233.44+7537.23+7163.9+4792.75+8061.91+6306.25+5650.4+8253.62+8253.62+8253.62</f>
        <v>86834.54</v>
      </c>
      <c r="I12" s="41">
        <f aca="true" t="shared" si="0" ref="I12:I38">H12/E12*100</f>
        <v>97.56689887640448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+32000+110492.5+59100+86800+120000+99900+44900</f>
        <v>4611092.5</v>
      </c>
      <c r="I14" s="41">
        <f t="shared" si="0"/>
        <v>94.68362422997947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46720+41040+68240</f>
        <v>156000</v>
      </c>
      <c r="I15" s="41">
        <f t="shared" si="0"/>
        <v>100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v>366672</v>
      </c>
      <c r="F22" s="18">
        <v>366672</v>
      </c>
      <c r="G22" s="18"/>
      <c r="H22" s="42">
        <f>178785+2011.8+1245.6+5679.2</f>
        <v>187721.6</v>
      </c>
      <c r="I22" s="41">
        <f t="shared" si="0"/>
        <v>51.19605533010429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628991.47</v>
      </c>
      <c r="I23" s="15">
        <f t="shared" si="0"/>
        <v>51.38819199346405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48400+60800+15400+4400</f>
        <v>129000</v>
      </c>
      <c r="I24" s="41">
        <f t="shared" si="0"/>
        <v>86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19025+27900+23650+14230+23360+24680+36122+13960+17068</f>
        <v>199995</v>
      </c>
      <c r="I25" s="41">
        <f t="shared" si="0"/>
        <v>99.99749999999999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2133935.6</v>
      </c>
      <c r="F32" s="16">
        <f>SUM(F33:F37)</f>
        <v>2133935.6</v>
      </c>
      <c r="G32" s="16">
        <f>SUM(G33:G37)</f>
        <v>0</v>
      </c>
      <c r="H32" s="16">
        <f>SUM(H33:H37)</f>
        <v>616148.56</v>
      </c>
      <c r="I32" s="15">
        <f t="shared" si="0"/>
        <v>28.87381231186171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>
        <f>31500+34887.54</f>
        <v>66387.54000000001</v>
      </c>
      <c r="I33" s="41">
        <f t="shared" si="0"/>
        <v>47.419671428571434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</f>
        <v>97935.6</v>
      </c>
      <c r="F34" s="20">
        <f>252500-154564.4</f>
        <v>97935.6</v>
      </c>
      <c r="G34" s="20"/>
      <c r="H34" s="42">
        <f>79747.2+1183.31</f>
        <v>80930.51</v>
      </c>
      <c r="I34" s="41">
        <f t="shared" si="0"/>
        <v>82.6364570186939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f>11280+26320+15518+169917</f>
        <v>223035</v>
      </c>
      <c r="I35" s="41">
        <f t="shared" si="0"/>
        <v>55.75875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17837.44+29977.76+169780.31</f>
        <v>217595.51</v>
      </c>
      <c r="I37" s="41">
        <f t="shared" si="0"/>
        <v>54.94836111111111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15984824.93</v>
      </c>
      <c r="F38" s="16">
        <f>F8+F11+F23+F28+F32</f>
        <v>15984824.93</v>
      </c>
      <c r="G38" s="16">
        <f>G8+G11+G23+G28+G32</f>
        <v>5375800</v>
      </c>
      <c r="H38" s="16">
        <f>H8+H11+H23+H28+H32</f>
        <v>8035511.17</v>
      </c>
      <c r="I38" s="15">
        <f t="shared" si="0"/>
        <v>50.2696226276405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2017-12-13T12:17:29Z</dcterms:modified>
  <cp:category/>
  <cp:version/>
  <cp:contentType/>
  <cp:contentStatus/>
</cp:coreProperties>
</file>